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en\Desktop\"/>
    </mc:Choice>
  </mc:AlternateContent>
  <bookViews>
    <workbookView xWindow="0" yWindow="0" windowWidth="19200" windowHeight="11595"/>
  </bookViews>
  <sheets>
    <sheet name="предложение" sheetId="1" r:id="rId1"/>
  </sheets>
  <definedNames>
    <definedName name="_xlnm.Print_Titles" localSheetId="0">предложение!$24:$25</definedName>
  </definedNames>
  <calcPr calcId="152511" fullCalcOnLoad="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F86" i="1"/>
  <c r="F85" i="1"/>
  <c r="F84" i="1"/>
  <c r="F81" i="1"/>
  <c r="F79" i="1"/>
  <c r="F76" i="1"/>
  <c r="F72" i="1"/>
  <c r="F66" i="1"/>
  <c r="F53" i="1"/>
  <c r="F39" i="1"/>
  <c r="F38" i="1"/>
  <c r="F36" i="1" s="1"/>
  <c r="F33" i="1"/>
  <c r="F69" i="1" s="1"/>
  <c r="F32" i="1"/>
  <c r="F29" i="1" s="1"/>
  <c r="F28" i="1" l="1"/>
  <c r="F27" i="1" s="1"/>
</calcChain>
</file>

<file path=xl/sharedStrings.xml><?xml version="1.0" encoding="utf-8"?>
<sst xmlns="http://schemas.openxmlformats.org/spreadsheetml/2006/main" count="201" uniqueCount="137">
  <si>
    <t>Приложение 2</t>
  </si>
  <si>
    <t xml:space="preserve">            к приказу Федеральной службы по тарифам</t>
  </si>
  <si>
    <t>от «24» октября 2014г. № 1831-э</t>
  </si>
  <si>
    <t>Форма раскрытия информации о структуре и объемах затрат 
на оказание услуг по передаче электрической энергии сетевыми 
организациями, регулирование деятельности которых осуществляется
 методом долгосрочной индексации необходимой валовой выручки</t>
  </si>
  <si>
    <r>
      <t xml:space="preserve">Наименование организации:    </t>
    </r>
    <r>
      <rPr>
        <u/>
        <sz val="11"/>
        <rFont val="Arial Cyr"/>
        <charset val="204"/>
      </rPr>
      <t>АО "ПРОТЭП"</t>
    </r>
  </si>
  <si>
    <r>
      <t xml:space="preserve">ИНН:   </t>
    </r>
    <r>
      <rPr>
        <u/>
        <sz val="11"/>
        <rFont val="Arial Cyr"/>
        <charset val="204"/>
      </rPr>
      <t>5037002934</t>
    </r>
  </si>
  <si>
    <r>
      <t xml:space="preserve">КПП:  </t>
    </r>
    <r>
      <rPr>
        <u/>
        <sz val="11"/>
        <rFont val="Arial Cyr"/>
        <charset val="204"/>
      </rPr>
      <t xml:space="preserve"> 503701001</t>
    </r>
  </si>
  <si>
    <r>
      <t xml:space="preserve">Долгосрочный период регулирования: </t>
    </r>
    <r>
      <rPr>
        <u/>
        <sz val="11"/>
        <rFont val="Arial Cyr"/>
        <charset val="204"/>
      </rPr>
      <t>2018 - 2019 гг.</t>
    </r>
  </si>
  <si>
    <t>№ п/п</t>
  </si>
  <si>
    <t>Показатель</t>
  </si>
  <si>
    <t>Ед. изм.</t>
  </si>
  <si>
    <t xml:space="preserve"> 2018 год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</si>
  <si>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</si>
  <si>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</si>
  <si>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</si>
  <si>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</si>
  <si>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</si>
  <si>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</si>
  <si>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</si>
  <si>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</si>
  <si>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</si>
  <si>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</si>
  <si>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</si>
  <si>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</si>
  <si>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</si>
  <si>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</si>
  <si>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</si>
  <si>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</si>
  <si>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</si>
  <si>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</si>
  <si>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</si>
  <si>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</si>
  <si>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</si>
  <si>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</si>
  <si>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</si>
  <si>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</si>
  <si>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</si>
  <si>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</si>
  <si>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</si>
  <si>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</si>
  <si>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</si>
  <si>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</si>
  <si>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</si>
  <si>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услуги связи</t>
  </si>
  <si>
    <t>расходы на охрану и пожарную безопасность</t>
  </si>
  <si>
    <t>расходы на информационные услуги</t>
  </si>
  <si>
    <t>расходы на консультационные услуги</t>
  </si>
  <si>
    <t>расходы на аудиторские услуги</t>
  </si>
  <si>
    <t>расходы на обеспечение нормальных условий труда и техники безопасности</t>
  </si>
  <si>
    <t>расходы на обучение персонала</t>
  </si>
  <si>
    <t>расходы на командировки</t>
  </si>
  <si>
    <t>расходы на страхование</t>
  </si>
  <si>
    <t>расходы на услуги банков</t>
  </si>
  <si>
    <t>прочие обоснованные подконтрольные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</si>
  <si>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</si>
  <si>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</si>
  <si>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</si>
  <si>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</si>
  <si>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</si>
  <si>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</si>
  <si>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</si>
  <si>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</si>
  <si>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</si>
  <si>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</si>
  <si>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</si>
  <si>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</si>
  <si>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</si>
  <si>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</si>
  <si>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</si>
  <si>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</si>
  <si>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</si>
  <si>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</si>
  <si>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</si>
  <si>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</si>
  <si>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</si>
  <si>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</si>
  <si>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</si>
  <si>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</si>
  <si>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</si>
  <si>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</si>
  <si>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</si>
  <si>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</si>
  <si>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</si>
  <si>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</si>
  <si>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</si>
  <si>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</si>
  <si>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
- расходы на содержание зданий и помещений (по регулируемым тарифам);
 - другие прочие неподконтрольные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</si>
  <si>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</si>
  <si>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</si>
  <si>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по стр. 1.3. план  соответствует результатам деятельности регулируемой организации</t>
  </si>
  <si>
    <t>1.4</t>
  </si>
  <si>
    <t>Корректировка НВВ</t>
  </si>
  <si>
    <t>II</t>
  </si>
  <si>
    <t>Справочно: расходы на ремонт, всего
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</si>
  <si>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</si>
  <si>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</si>
  <si>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 xml:space="preserve"> - </t>
  </si>
  <si>
    <t>Справочно: 
Объем технологических потерь</t>
  </si>
  <si>
    <t>МВт*ч</t>
  </si>
  <si>
    <t>Справочно: 
Цена покупки электрической энергии сетевой организацией в целях компенсации технологического расхода электрической энергии</t>
  </si>
  <si>
    <t>тыс. руб. за 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</si>
  <si>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</si>
  <si>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</si>
  <si>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1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</si>
  <si>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</si>
  <si>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</si>
  <si>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</si>
  <si>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</si>
  <si>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</si>
  <si>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</si>
  <si>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</si>
  <si>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</si>
  <si>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</si>
  <si>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</si>
  <si>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</si>
  <si>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</si>
  <si>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</si>
  <si>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</si>
  <si>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</si>
  <si>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ТП, КТП, РП всего</t>
  </si>
  <si>
    <t>4.1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</si>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</sst>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1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59" zoomScale="85" zoomScaleNormal="85" workbookViewId="0">
      <selection activeCell="K1" sqref="K1:K65536"/>
    </sheetView>
  </sheetViews>
  <sheetFormatPr defaultRowHeight="12.75" x14ac:dyDescent="0.2"/>
  <cols>
    <col min="3" max="3" width="12.140625" customWidth="1"/>
    <col min="4" max="4" width="17.42578125" customWidth="1"/>
    <col min="5" max="5" width="14.28515625" customWidth="1"/>
    <col min="6" max="6" width="20.42578125" customWidth="1"/>
    <col min="7" max="7" width="13.7109375" hidden="1" customWidth="1"/>
    <col min="8" max="8" width="18.5703125" hidden="1" customWidth="1"/>
    <col min="9" max="10" width="0" hidden="1" customWidth="1"/>
  </cols>
  <sheetData>
    <row r="1" spans="1:10" x14ac:dyDescent="0.2">
      <c r="F1" s="1" t="s">
        <v>0</v>
      </c>
    </row>
    <row r="2" spans="1:10" x14ac:dyDescent="0.2">
      <c r="F2" s="2" t="s">
        <v>1</v>
      </c>
    </row>
    <row r="3" spans="1:10" x14ac:dyDescent="0.2">
      <c r="F3" s="2" t="s">
        <v>2</v>
      </c>
    </row>
    <row r="6" spans="1:10" ht="8.25" customHeight="1" x14ac:dyDescent="0.2">
      <c r="A6" s="3" t="s">
        <v>3</v>
      </c>
      <c r="B6" s="4"/>
      <c r="C6" s="4"/>
      <c r="D6" s="4"/>
      <c r="E6" s="4"/>
      <c r="F6" s="4"/>
      <c r="G6" s="4"/>
      <c r="H6" s="4"/>
      <c r="I6" s="5"/>
      <c r="J6" s="5"/>
    </row>
    <row r="7" spans="1:10" hidden="1" x14ac:dyDescent="0.2">
      <c r="A7" s="6"/>
      <c r="B7" s="6"/>
      <c r="C7" s="6"/>
      <c r="D7" s="6"/>
      <c r="E7" s="6"/>
      <c r="F7" s="6"/>
      <c r="G7" s="6"/>
      <c r="H7" s="6"/>
      <c r="I7" s="5"/>
      <c r="J7" s="5"/>
    </row>
    <row r="8" spans="1:10" x14ac:dyDescent="0.2">
      <c r="A8" s="6"/>
      <c r="B8" s="6"/>
      <c r="C8" s="6"/>
      <c r="D8" s="6"/>
      <c r="E8" s="6"/>
      <c r="F8" s="6"/>
      <c r="G8" s="6"/>
      <c r="H8" s="6"/>
      <c r="I8" s="5"/>
      <c r="J8" s="5"/>
    </row>
    <row r="9" spans="1:10" x14ac:dyDescent="0.2">
      <c r="A9" s="6"/>
      <c r="B9" s="6"/>
      <c r="C9" s="6"/>
      <c r="D9" s="6"/>
      <c r="E9" s="6"/>
      <c r="F9" s="6"/>
      <c r="G9" s="6"/>
      <c r="H9" s="6"/>
      <c r="I9" s="5"/>
      <c r="J9" s="5"/>
    </row>
    <row r="10" spans="1:10" x14ac:dyDescent="0.2">
      <c r="A10" s="6"/>
      <c r="B10" s="6"/>
      <c r="C10" s="6"/>
      <c r="D10" s="6"/>
      <c r="E10" s="6"/>
      <c r="F10" s="6"/>
      <c r="G10" s="6"/>
      <c r="H10" s="6"/>
      <c r="I10" s="7"/>
      <c r="J10" s="7"/>
    </row>
    <row r="11" spans="1:10" ht="25.15" customHeight="1" x14ac:dyDescent="0.2">
      <c r="A11" s="6"/>
      <c r="B11" s="6"/>
      <c r="C11" s="6"/>
      <c r="D11" s="6"/>
      <c r="E11" s="6"/>
      <c r="F11" s="6"/>
      <c r="G11" s="6"/>
      <c r="H11" s="6"/>
      <c r="I11" s="7"/>
      <c r="J11" s="7"/>
    </row>
    <row r="12" spans="1:10" x14ac:dyDescent="0.2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">
      <c r="A13" s="8"/>
    </row>
    <row r="14" spans="1:10" ht="14.25" x14ac:dyDescent="0.2">
      <c r="B14" s="9" t="s">
        <v>4</v>
      </c>
      <c r="C14" s="9"/>
      <c r="D14" s="9"/>
      <c r="E14" s="9"/>
    </row>
    <row r="15" spans="1:10" ht="15" x14ac:dyDescent="0.25">
      <c r="B15" s="10"/>
      <c r="C15" s="9"/>
      <c r="D15" s="9"/>
      <c r="E15" s="9"/>
    </row>
    <row r="16" spans="1:10" ht="14.25" x14ac:dyDescent="0.2">
      <c r="B16" s="9" t="s">
        <v>5</v>
      </c>
      <c r="C16" s="9"/>
      <c r="D16" s="9"/>
      <c r="E16" s="9"/>
    </row>
    <row r="17" spans="1:9" ht="15" x14ac:dyDescent="0.25">
      <c r="B17" s="10"/>
      <c r="C17" s="9"/>
      <c r="D17" s="9"/>
      <c r="E17" s="9"/>
    </row>
    <row r="18" spans="1:9" ht="14.25" x14ac:dyDescent="0.2">
      <c r="B18" s="9" t="s">
        <v>6</v>
      </c>
      <c r="C18" s="9"/>
      <c r="D18" s="9"/>
      <c r="E18" s="9"/>
    </row>
    <row r="19" spans="1:9" ht="14.25" x14ac:dyDescent="0.2">
      <c r="B19" s="9"/>
      <c r="C19" s="9"/>
      <c r="D19" s="9"/>
      <c r="E19" s="9"/>
    </row>
    <row r="20" spans="1:9" ht="14.25" x14ac:dyDescent="0.2">
      <c r="B20" s="9" t="s">
        <v>7</v>
      </c>
      <c r="C20" s="9"/>
      <c r="D20" s="9"/>
      <c r="E20" s="9"/>
    </row>
    <row r="24" spans="1:9" ht="17.25" customHeight="1" x14ac:dyDescent="0.2">
      <c r="A24" s="11" t="s">
        <v>8</v>
      </c>
      <c r="B24" s="11" t="s">
        <v>9</v>
      </c>
      <c r="C24" s="11"/>
      <c r="D24" s="11"/>
      <c r="E24" s="11" t="s">
        <v>10</v>
      </c>
      <c r="F24" s="12" t="s">
        <v>11</v>
      </c>
      <c r="G24" s="12"/>
      <c r="H24" s="11" t="s">
        <v>12</v>
      </c>
      <c r="I24" s="13"/>
    </row>
    <row r="25" spans="1:9" ht="17.25" customHeight="1" x14ac:dyDescent="0.2">
      <c r="A25" s="11"/>
      <c r="B25" s="11"/>
      <c r="C25" s="11"/>
      <c r="D25" s="11"/>
      <c r="E25" s="11"/>
      <c r="F25" s="14" t="s">
        <v>13</v>
      </c>
      <c r="G25" s="14" t="s">
        <v>14</v>
      </c>
      <c r="H25" s="11"/>
    </row>
    <row r="26" spans="1:9" ht="30" customHeight="1" x14ac:dyDescent="0.2">
      <c r="A26" s="14" t="s">
        <v>15</v>
      </c>
      <c r="B26" s="12" t="s">
        <v>16</v>
      </c>
      <c r="C26" s="12"/>
      <c r="D26" s="12"/>
      <c r="E26" s="14" t="s">
        <v>17</v>
      </c>
      <c r="F26" s="14" t="s">
        <v>17</v>
      </c>
      <c r="G26" s="14" t="s">
        <v>17</v>
      </c>
      <c r="H26" s="14" t="s">
        <v>17</v>
      </c>
    </row>
    <row r="27" spans="1:9" ht="30" customHeight="1" x14ac:dyDescent="0.2">
      <c r="A27" s="14">
        <v>1</v>
      </c>
      <c r="B27" s="11" t="s">
        <v>18</v>
      </c>
      <c r="C27" s="11"/>
      <c r="D27" s="11"/>
      <c r="E27" s="14" t="s">
        <v>19</v>
      </c>
      <c r="F27" s="15">
        <f>F28+F53+F67+F68</f>
        <v>137193.57999999999</v>
      </c>
      <c r="G27" s="16"/>
      <c r="H27" s="16"/>
    </row>
    <row r="28" spans="1:9" ht="30" customHeight="1" x14ac:dyDescent="0.2">
      <c r="A28" s="17" t="s">
        <v>20</v>
      </c>
      <c r="B28" s="11" t="s">
        <v>21</v>
      </c>
      <c r="C28" s="11"/>
      <c r="D28" s="11"/>
      <c r="E28" s="14" t="s">
        <v>19</v>
      </c>
      <c r="F28" s="18">
        <f>F29+F34+F36+F51+F52</f>
        <v>35828.429999999993</v>
      </c>
      <c r="G28" s="16"/>
      <c r="H28" s="16"/>
    </row>
    <row r="29" spans="1:9" ht="30" customHeight="1" x14ac:dyDescent="0.2">
      <c r="A29" s="17" t="s">
        <v>22</v>
      </c>
      <c r="B29" s="11" t="s">
        <v>23</v>
      </c>
      <c r="C29" s="11"/>
      <c r="D29" s="11"/>
      <c r="E29" s="14" t="s">
        <v>19</v>
      </c>
      <c r="F29" s="18">
        <f>F30+F31+F32</f>
        <v>11481.55</v>
      </c>
      <c r="G29" s="16"/>
      <c r="H29" s="16"/>
    </row>
    <row r="30" spans="1:9" ht="60.75" customHeight="1" x14ac:dyDescent="0.2">
      <c r="A30" s="17" t="s">
        <v>24</v>
      </c>
      <c r="B30" s="11" t="s">
        <v>25</v>
      </c>
      <c r="C30" s="11"/>
      <c r="D30" s="11"/>
      <c r="E30" s="14" t="s">
        <v>19</v>
      </c>
      <c r="F30" s="18">
        <v>1986.91</v>
      </c>
      <c r="G30" s="16"/>
      <c r="H30" s="16"/>
    </row>
    <row r="31" spans="1:9" ht="30" customHeight="1" x14ac:dyDescent="0.2">
      <c r="A31" s="17" t="s">
        <v>26</v>
      </c>
      <c r="B31" s="11" t="s">
        <v>27</v>
      </c>
      <c r="C31" s="11"/>
      <c r="D31" s="11"/>
      <c r="E31" s="14" t="s">
        <v>19</v>
      </c>
      <c r="F31" s="18">
        <v>4083.71</v>
      </c>
      <c r="G31" s="16"/>
      <c r="H31" s="16"/>
    </row>
    <row r="32" spans="1:9" ht="96" customHeight="1" x14ac:dyDescent="0.2">
      <c r="A32" s="17" t="s">
        <v>28</v>
      </c>
      <c r="B32" s="11" t="s">
        <v>29</v>
      </c>
      <c r="C32" s="11"/>
      <c r="D32" s="11"/>
      <c r="E32" s="14" t="s">
        <v>19</v>
      </c>
      <c r="F32" s="18">
        <f>1429.35+4259.2-277.62</f>
        <v>5410.9299999999994</v>
      </c>
      <c r="G32" s="16"/>
      <c r="H32" s="16"/>
    </row>
    <row r="33" spans="1:8" ht="30" customHeight="1" x14ac:dyDescent="0.2">
      <c r="A33" s="17" t="s">
        <v>30</v>
      </c>
      <c r="B33" s="11" t="s">
        <v>31</v>
      </c>
      <c r="C33" s="11"/>
      <c r="D33" s="11"/>
      <c r="E33" s="14" t="s">
        <v>19</v>
      </c>
      <c r="F33" s="18">
        <f>4259.2-277.62+200</f>
        <v>4181.58</v>
      </c>
      <c r="G33" s="16"/>
      <c r="H33" s="16"/>
    </row>
    <row r="34" spans="1:8" ht="30" customHeight="1" x14ac:dyDescent="0.2">
      <c r="A34" s="17" t="s">
        <v>32</v>
      </c>
      <c r="B34" s="11" t="s">
        <v>33</v>
      </c>
      <c r="C34" s="11"/>
      <c r="D34" s="11"/>
      <c r="E34" s="14" t="s">
        <v>19</v>
      </c>
      <c r="F34" s="18">
        <v>21316.29</v>
      </c>
      <c r="G34" s="16"/>
      <c r="H34" s="16"/>
    </row>
    <row r="35" spans="1:8" ht="30" customHeight="1" x14ac:dyDescent="0.2">
      <c r="A35" s="17" t="s">
        <v>34</v>
      </c>
      <c r="B35" s="11" t="s">
        <v>31</v>
      </c>
      <c r="C35" s="11"/>
      <c r="D35" s="11"/>
      <c r="E35" s="14" t="s">
        <v>19</v>
      </c>
      <c r="F35" s="19"/>
      <c r="G35" s="16"/>
      <c r="H35" s="16"/>
    </row>
    <row r="36" spans="1:8" ht="30" customHeight="1" x14ac:dyDescent="0.2">
      <c r="A36" s="17" t="s">
        <v>35</v>
      </c>
      <c r="B36" s="11" t="s">
        <v>36</v>
      </c>
      <c r="C36" s="11"/>
      <c r="D36" s="11"/>
      <c r="E36" s="14" t="s">
        <v>19</v>
      </c>
      <c r="F36" s="18">
        <f>F37+F38+F39</f>
        <v>3030.59</v>
      </c>
      <c r="G36" s="16"/>
      <c r="H36" s="16"/>
    </row>
    <row r="37" spans="1:8" ht="45.75" customHeight="1" x14ac:dyDescent="0.2">
      <c r="A37" s="17" t="s">
        <v>37</v>
      </c>
      <c r="B37" s="11" t="s">
        <v>38</v>
      </c>
      <c r="C37" s="11"/>
      <c r="D37" s="11"/>
      <c r="E37" s="14" t="s">
        <v>19</v>
      </c>
      <c r="F37" s="18">
        <v>1745.76</v>
      </c>
      <c r="G37" s="16"/>
      <c r="H37" s="16"/>
    </row>
    <row r="38" spans="1:8" ht="30" customHeight="1" x14ac:dyDescent="0.2">
      <c r="A38" s="17" t="s">
        <v>39</v>
      </c>
      <c r="B38" s="11" t="s">
        <v>40</v>
      </c>
      <c r="C38" s="11"/>
      <c r="D38" s="11"/>
      <c r="E38" s="14" t="s">
        <v>19</v>
      </c>
      <c r="F38" s="18">
        <f>(4.7+163.6+80.9+15.2)*1.05</f>
        <v>277.62</v>
      </c>
      <c r="G38" s="16"/>
      <c r="H38" s="16"/>
    </row>
    <row r="39" spans="1:8" ht="30" customHeight="1" x14ac:dyDescent="0.2">
      <c r="A39" s="17" t="s">
        <v>41</v>
      </c>
      <c r="B39" s="11" t="s">
        <v>42</v>
      </c>
      <c r="C39" s="11"/>
      <c r="D39" s="11"/>
      <c r="E39" s="14" t="s">
        <v>19</v>
      </c>
      <c r="F39" s="18">
        <f>SUM(F40:F50)</f>
        <v>1007.2099999999999</v>
      </c>
      <c r="G39" s="16"/>
      <c r="H39" s="16"/>
    </row>
    <row r="40" spans="1:8" ht="30" customHeight="1" x14ac:dyDescent="0.2">
      <c r="A40" s="17"/>
      <c r="B40" s="11" t="s">
        <v>43</v>
      </c>
      <c r="C40" s="11"/>
      <c r="D40" s="11"/>
      <c r="E40" s="14" t="s">
        <v>19</v>
      </c>
      <c r="F40" s="18">
        <v>68.290000000000006</v>
      </c>
      <c r="G40" s="16"/>
      <c r="H40" s="16"/>
    </row>
    <row r="41" spans="1:8" ht="30" customHeight="1" x14ac:dyDescent="0.2">
      <c r="A41" s="17"/>
      <c r="B41" s="11" t="s">
        <v>44</v>
      </c>
      <c r="C41" s="11"/>
      <c r="D41" s="11"/>
      <c r="E41" s="14" t="s">
        <v>19</v>
      </c>
      <c r="F41" s="15">
        <v>93.98</v>
      </c>
      <c r="G41" s="16"/>
      <c r="H41" s="16"/>
    </row>
    <row r="42" spans="1:8" ht="30" customHeight="1" x14ac:dyDescent="0.2">
      <c r="A42" s="17"/>
      <c r="B42" s="11" t="s">
        <v>45</v>
      </c>
      <c r="C42" s="11"/>
      <c r="D42" s="11"/>
      <c r="E42" s="14" t="s">
        <v>19</v>
      </c>
      <c r="F42" s="15">
        <v>4.6399999999999997</v>
      </c>
      <c r="G42" s="16"/>
      <c r="H42" s="16"/>
    </row>
    <row r="43" spans="1:8" ht="30" customHeight="1" x14ac:dyDescent="0.2">
      <c r="A43" s="17"/>
      <c r="B43" s="11" t="s">
        <v>46</v>
      </c>
      <c r="C43" s="11"/>
      <c r="D43" s="11"/>
      <c r="E43" s="14" t="s">
        <v>19</v>
      </c>
      <c r="F43" s="15">
        <v>16.440000000000001</v>
      </c>
      <c r="G43" s="16"/>
      <c r="H43" s="16"/>
    </row>
    <row r="44" spans="1:8" ht="30" customHeight="1" x14ac:dyDescent="0.2">
      <c r="A44" s="17"/>
      <c r="B44" s="11" t="s">
        <v>47</v>
      </c>
      <c r="C44" s="11"/>
      <c r="D44" s="11"/>
      <c r="E44" s="14" t="s">
        <v>19</v>
      </c>
      <c r="F44" s="15">
        <v>22.05</v>
      </c>
      <c r="G44" s="16"/>
      <c r="H44" s="16"/>
    </row>
    <row r="45" spans="1:8" ht="48.75" customHeight="1" x14ac:dyDescent="0.2">
      <c r="A45" s="17"/>
      <c r="B45" s="11" t="s">
        <v>48</v>
      </c>
      <c r="C45" s="11"/>
      <c r="D45" s="11"/>
      <c r="E45" s="14" t="s">
        <v>19</v>
      </c>
      <c r="F45" s="18">
        <v>205.5</v>
      </c>
      <c r="G45" s="16"/>
      <c r="H45" s="16"/>
    </row>
    <row r="46" spans="1:8" ht="30" customHeight="1" x14ac:dyDescent="0.2">
      <c r="A46" s="17"/>
      <c r="B46" s="11" t="s">
        <v>49</v>
      </c>
      <c r="C46" s="11"/>
      <c r="D46" s="11"/>
      <c r="E46" s="14" t="s">
        <v>19</v>
      </c>
      <c r="F46" s="18">
        <v>44.65</v>
      </c>
      <c r="G46" s="16"/>
      <c r="H46" s="16"/>
    </row>
    <row r="47" spans="1:8" ht="30" customHeight="1" x14ac:dyDescent="0.2">
      <c r="A47" s="17"/>
      <c r="B47" s="11" t="s">
        <v>50</v>
      </c>
      <c r="C47" s="11"/>
      <c r="D47" s="11"/>
      <c r="E47" s="14" t="s">
        <v>19</v>
      </c>
      <c r="F47" s="18">
        <v>9.27</v>
      </c>
      <c r="G47" s="16"/>
      <c r="H47" s="16"/>
    </row>
    <row r="48" spans="1:8" ht="30" customHeight="1" x14ac:dyDescent="0.2">
      <c r="A48" s="17"/>
      <c r="B48" s="11" t="s">
        <v>51</v>
      </c>
      <c r="C48" s="11"/>
      <c r="D48" s="11"/>
      <c r="E48" s="14" t="s">
        <v>19</v>
      </c>
      <c r="F48" s="18">
        <v>44.65</v>
      </c>
      <c r="G48" s="16"/>
      <c r="H48" s="16"/>
    </row>
    <row r="49" spans="1:8" ht="30" customHeight="1" x14ac:dyDescent="0.2">
      <c r="A49" s="17"/>
      <c r="B49" s="11" t="s">
        <v>52</v>
      </c>
      <c r="C49" s="11"/>
      <c r="D49" s="11"/>
      <c r="E49" s="14" t="s">
        <v>19</v>
      </c>
      <c r="F49" s="18">
        <v>41.21</v>
      </c>
      <c r="G49" s="16"/>
      <c r="H49" s="16"/>
    </row>
    <row r="50" spans="1:8" ht="30" customHeight="1" x14ac:dyDescent="0.2">
      <c r="A50" s="17"/>
      <c r="B50" s="11" t="s">
        <v>53</v>
      </c>
      <c r="C50" s="11"/>
      <c r="D50" s="11"/>
      <c r="E50" s="14" t="s">
        <v>19</v>
      </c>
      <c r="F50" s="18">
        <v>456.53</v>
      </c>
      <c r="G50" s="16"/>
      <c r="H50" s="16"/>
    </row>
    <row r="51" spans="1:8" ht="62.25" customHeight="1" x14ac:dyDescent="0.2">
      <c r="A51" s="17" t="s">
        <v>54</v>
      </c>
      <c r="B51" s="11" t="s">
        <v>55</v>
      </c>
      <c r="C51" s="11"/>
      <c r="D51" s="11"/>
      <c r="E51" s="14" t="s">
        <v>19</v>
      </c>
      <c r="F51" s="18">
        <v>0</v>
      </c>
      <c r="G51" s="16"/>
      <c r="H51" s="16"/>
    </row>
    <row r="52" spans="1:8" ht="36" customHeight="1" x14ac:dyDescent="0.2">
      <c r="A52" s="17" t="s">
        <v>56</v>
      </c>
      <c r="B52" s="11" t="s">
        <v>57</v>
      </c>
      <c r="C52" s="11"/>
      <c r="D52" s="11"/>
      <c r="E52" s="14" t="s">
        <v>19</v>
      </c>
      <c r="F52" s="15">
        <v>0</v>
      </c>
      <c r="G52" s="16"/>
      <c r="H52" s="16"/>
    </row>
    <row r="53" spans="1:8" ht="39" customHeight="1" x14ac:dyDescent="0.2">
      <c r="A53" s="17" t="s">
        <v>58</v>
      </c>
      <c r="B53" s="11" t="s">
        <v>59</v>
      </c>
      <c r="C53" s="11"/>
      <c r="D53" s="11"/>
      <c r="E53" s="14" t="s">
        <v>19</v>
      </c>
      <c r="F53" s="20">
        <f>F54+F55+F56+F57+F58+F59+F60+F61+F62+F63+F65+F66</f>
        <v>87123.839999999997</v>
      </c>
      <c r="G53" s="16"/>
      <c r="H53" s="16"/>
    </row>
    <row r="54" spans="1:8" ht="30" customHeight="1" x14ac:dyDescent="0.2">
      <c r="A54" s="17" t="s">
        <v>60</v>
      </c>
      <c r="B54" s="11" t="s">
        <v>61</v>
      </c>
      <c r="C54" s="11"/>
      <c r="D54" s="11"/>
      <c r="E54" s="14" t="s">
        <v>19</v>
      </c>
      <c r="F54" s="18">
        <v>63563.81</v>
      </c>
      <c r="G54" s="16"/>
      <c r="H54" s="16"/>
    </row>
    <row r="55" spans="1:8" ht="65.25" customHeight="1" x14ac:dyDescent="0.2">
      <c r="A55" s="17" t="s">
        <v>62</v>
      </c>
      <c r="B55" s="11" t="s">
        <v>63</v>
      </c>
      <c r="C55" s="11"/>
      <c r="D55" s="11"/>
      <c r="E55" s="14" t="s">
        <v>19</v>
      </c>
      <c r="F55" s="15">
        <v>0</v>
      </c>
      <c r="G55" s="16"/>
      <c r="H55" s="16"/>
    </row>
    <row r="56" spans="1:8" ht="30" customHeight="1" x14ac:dyDescent="0.2">
      <c r="A56" s="17" t="s">
        <v>64</v>
      </c>
      <c r="B56" s="11" t="s">
        <v>65</v>
      </c>
      <c r="C56" s="11"/>
      <c r="D56" s="11"/>
      <c r="E56" s="14" t="s">
        <v>19</v>
      </c>
      <c r="F56" s="18">
        <v>4116.47</v>
      </c>
      <c r="G56" s="16"/>
      <c r="H56" s="16"/>
    </row>
    <row r="57" spans="1:8" ht="30" customHeight="1" x14ac:dyDescent="0.2">
      <c r="A57" s="17" t="s">
        <v>66</v>
      </c>
      <c r="B57" s="11" t="s">
        <v>67</v>
      </c>
      <c r="C57" s="11"/>
      <c r="D57" s="11"/>
      <c r="E57" s="14" t="s">
        <v>19</v>
      </c>
      <c r="F57" s="18">
        <v>6437.52</v>
      </c>
      <c r="G57" s="16"/>
      <c r="H57" s="16"/>
    </row>
    <row r="58" spans="1:8" ht="78.75" customHeight="1" x14ac:dyDescent="0.2">
      <c r="A58" s="17" t="s">
        <v>68</v>
      </c>
      <c r="B58" s="11" t="s">
        <v>69</v>
      </c>
      <c r="C58" s="11"/>
      <c r="D58" s="11"/>
      <c r="E58" s="14" t="s">
        <v>19</v>
      </c>
      <c r="F58" s="18">
        <v>393</v>
      </c>
      <c r="G58" s="16"/>
      <c r="H58" s="16"/>
    </row>
    <row r="59" spans="1:8" ht="30" customHeight="1" x14ac:dyDescent="0.2">
      <c r="A59" s="17" t="s">
        <v>70</v>
      </c>
      <c r="B59" s="11" t="s">
        <v>71</v>
      </c>
      <c r="C59" s="11"/>
      <c r="D59" s="11"/>
      <c r="E59" s="14" t="s">
        <v>19</v>
      </c>
      <c r="F59" s="18">
        <v>5955.02</v>
      </c>
      <c r="G59" s="16"/>
      <c r="H59" s="16"/>
    </row>
    <row r="60" spans="1:8" ht="30" customHeight="1" x14ac:dyDescent="0.2">
      <c r="A60" s="17" t="s">
        <v>72</v>
      </c>
      <c r="B60" s="11" t="s">
        <v>73</v>
      </c>
      <c r="C60" s="11"/>
      <c r="D60" s="11"/>
      <c r="E60" s="14" t="s">
        <v>19</v>
      </c>
      <c r="F60" s="18">
        <v>3930</v>
      </c>
      <c r="G60" s="16"/>
      <c r="H60" s="16"/>
    </row>
    <row r="61" spans="1:8" ht="30" customHeight="1" x14ac:dyDescent="0.2">
      <c r="A61" s="17" t="s">
        <v>74</v>
      </c>
      <c r="B61" s="11" t="s">
        <v>75</v>
      </c>
      <c r="C61" s="11"/>
      <c r="D61" s="11"/>
      <c r="E61" s="14" t="s">
        <v>19</v>
      </c>
      <c r="F61" s="18">
        <v>1418.94</v>
      </c>
      <c r="G61" s="16"/>
      <c r="H61" s="16"/>
    </row>
    <row r="62" spans="1:8" ht="30" customHeight="1" x14ac:dyDescent="0.2">
      <c r="A62" s="17" t="s">
        <v>76</v>
      </c>
      <c r="B62" s="11" t="s">
        <v>77</v>
      </c>
      <c r="C62" s="11"/>
      <c r="D62" s="11"/>
      <c r="E62" s="14" t="s">
        <v>19</v>
      </c>
      <c r="F62" s="18">
        <v>630.54</v>
      </c>
      <c r="G62" s="16"/>
      <c r="H62" s="16"/>
    </row>
    <row r="63" spans="1:8" ht="101.25" customHeight="1" x14ac:dyDescent="0.2">
      <c r="A63" s="17" t="s">
        <v>78</v>
      </c>
      <c r="B63" s="11" t="s">
        <v>79</v>
      </c>
      <c r="C63" s="11"/>
      <c r="D63" s="11"/>
      <c r="E63" s="14" t="s">
        <v>19</v>
      </c>
      <c r="F63" s="15">
        <v>0</v>
      </c>
      <c r="G63" s="16"/>
      <c r="H63" s="16"/>
    </row>
    <row r="64" spans="1:8" ht="51" customHeight="1" x14ac:dyDescent="0.2">
      <c r="A64" s="17" t="s">
        <v>80</v>
      </c>
      <c r="B64" s="11" t="s">
        <v>81</v>
      </c>
      <c r="C64" s="11"/>
      <c r="D64" s="11"/>
      <c r="E64" s="14" t="s">
        <v>82</v>
      </c>
      <c r="F64" s="15">
        <v>0</v>
      </c>
      <c r="G64" s="16"/>
      <c r="H64" s="16"/>
    </row>
    <row r="65" spans="1:8" ht="185.25" customHeight="1" x14ac:dyDescent="0.2">
      <c r="A65" s="17" t="s">
        <v>83</v>
      </c>
      <c r="B65" s="11" t="s">
        <v>84</v>
      </c>
      <c r="C65" s="11"/>
      <c r="D65" s="11"/>
      <c r="E65" s="14" t="s">
        <v>19</v>
      </c>
      <c r="F65" s="15">
        <v>0</v>
      </c>
      <c r="G65" s="16"/>
      <c r="H65" s="16"/>
    </row>
    <row r="66" spans="1:8" ht="123" customHeight="1" x14ac:dyDescent="0.2">
      <c r="A66" s="17" t="s">
        <v>85</v>
      </c>
      <c r="B66" s="11" t="s">
        <v>86</v>
      </c>
      <c r="C66" s="11"/>
      <c r="D66" s="11"/>
      <c r="E66" s="14" t="s">
        <v>19</v>
      </c>
      <c r="F66" s="18">
        <f>644.41+34.13</f>
        <v>678.54</v>
      </c>
      <c r="G66" s="16"/>
      <c r="H66" s="16"/>
    </row>
    <row r="67" spans="1:8" ht="87" customHeight="1" x14ac:dyDescent="0.2">
      <c r="A67" s="17" t="s">
        <v>87</v>
      </c>
      <c r="B67" s="11" t="s">
        <v>88</v>
      </c>
      <c r="C67" s="11"/>
      <c r="D67" s="11"/>
      <c r="E67" s="14" t="s">
        <v>19</v>
      </c>
      <c r="F67" s="15">
        <v>8977.5400000000009</v>
      </c>
      <c r="G67" s="16"/>
      <c r="H67" s="21" t="s">
        <v>89</v>
      </c>
    </row>
    <row r="68" spans="1:8" ht="27.6" customHeight="1" x14ac:dyDescent="0.2">
      <c r="A68" s="17" t="s">
        <v>90</v>
      </c>
      <c r="B68" s="11" t="s">
        <v>91</v>
      </c>
      <c r="C68" s="11"/>
      <c r="D68" s="11"/>
      <c r="E68" s="14" t="s">
        <v>19</v>
      </c>
      <c r="F68" s="15">
        <v>5263.77</v>
      </c>
      <c r="G68" s="16"/>
      <c r="H68" s="21"/>
    </row>
    <row r="69" spans="1:8" ht="78.75" customHeight="1" x14ac:dyDescent="0.2">
      <c r="A69" s="17" t="s">
        <v>92</v>
      </c>
      <c r="B69" s="11" t="s">
        <v>93</v>
      </c>
      <c r="C69" s="11"/>
      <c r="D69" s="11"/>
      <c r="E69" s="14" t="s">
        <v>19</v>
      </c>
      <c r="F69" s="15">
        <f>F31+F35+F33</f>
        <v>8265.2900000000009</v>
      </c>
      <c r="G69" s="16"/>
      <c r="H69" s="16"/>
    </row>
    <row r="70" spans="1:8" ht="51" customHeight="1" x14ac:dyDescent="0.2">
      <c r="A70" s="17" t="s">
        <v>94</v>
      </c>
      <c r="B70" s="11" t="s">
        <v>95</v>
      </c>
      <c r="C70" s="11"/>
      <c r="D70" s="11"/>
      <c r="E70" s="14" t="s">
        <v>19</v>
      </c>
      <c r="F70" s="22" t="s">
        <v>96</v>
      </c>
      <c r="G70" s="16"/>
      <c r="H70" s="16"/>
    </row>
    <row r="71" spans="1:8" ht="51" customHeight="1" x14ac:dyDescent="0.2">
      <c r="A71" s="17" t="s">
        <v>20</v>
      </c>
      <c r="B71" s="11" t="s">
        <v>97</v>
      </c>
      <c r="C71" s="11"/>
      <c r="D71" s="11"/>
      <c r="E71" s="14" t="s">
        <v>98</v>
      </c>
      <c r="F71" s="15">
        <v>7577.8</v>
      </c>
      <c r="G71" s="16"/>
      <c r="H71" s="16"/>
    </row>
    <row r="72" spans="1:8" ht="107.25" customHeight="1" x14ac:dyDescent="0.2">
      <c r="A72" s="17" t="s">
        <v>58</v>
      </c>
      <c r="B72" s="11" t="s">
        <v>99</v>
      </c>
      <c r="C72" s="11"/>
      <c r="D72" s="11"/>
      <c r="E72" s="14" t="s">
        <v>19</v>
      </c>
      <c r="F72" s="23">
        <f>15617.32/F71</f>
        <v>2.0609306131067062</v>
      </c>
      <c r="G72" s="16"/>
      <c r="H72" s="16" t="s">
        <v>100</v>
      </c>
    </row>
    <row r="73" spans="1:8" ht="91.5" customHeight="1" x14ac:dyDescent="0.2">
      <c r="A73" s="17" t="s">
        <v>101</v>
      </c>
      <c r="B73" s="11" t="s">
        <v>102</v>
      </c>
      <c r="C73" s="11"/>
      <c r="D73" s="11"/>
      <c r="E73" s="14" t="s">
        <v>17</v>
      </c>
      <c r="F73" s="14" t="s">
        <v>17</v>
      </c>
      <c r="G73" s="14" t="s">
        <v>17</v>
      </c>
      <c r="H73" s="14" t="s">
        <v>17</v>
      </c>
    </row>
    <row r="74" spans="1:8" s="27" customFormat="1" ht="51" customHeight="1" x14ac:dyDescent="0.2">
      <c r="A74" s="24" t="s">
        <v>103</v>
      </c>
      <c r="B74" s="25" t="s">
        <v>104</v>
      </c>
      <c r="C74" s="25"/>
      <c r="D74" s="25"/>
      <c r="E74" s="26" t="s">
        <v>105</v>
      </c>
      <c r="F74" s="26">
        <v>1892</v>
      </c>
      <c r="G74" s="26"/>
      <c r="H74" s="26"/>
    </row>
    <row r="75" spans="1:8" s="27" customFormat="1" ht="51" customHeight="1" x14ac:dyDescent="0.2">
      <c r="A75" s="24" t="s">
        <v>106</v>
      </c>
      <c r="B75" s="25" t="s">
        <v>107</v>
      </c>
      <c r="C75" s="25"/>
      <c r="D75" s="25"/>
      <c r="E75" s="26" t="s">
        <v>108</v>
      </c>
      <c r="F75" s="26">
        <v>105.1</v>
      </c>
      <c r="G75" s="26"/>
      <c r="H75" s="26"/>
    </row>
    <row r="76" spans="1:8" s="27" customFormat="1" ht="51" customHeight="1" x14ac:dyDescent="0.2">
      <c r="A76" s="24" t="s">
        <v>109</v>
      </c>
      <c r="B76" s="25" t="s">
        <v>110</v>
      </c>
      <c r="C76" s="25"/>
      <c r="D76" s="25"/>
      <c r="E76" s="26" t="s">
        <v>108</v>
      </c>
      <c r="F76" s="26">
        <f>F75</f>
        <v>105.1</v>
      </c>
      <c r="G76" s="26"/>
      <c r="H76" s="26"/>
    </row>
    <row r="77" spans="1:8" ht="51" customHeight="1" x14ac:dyDescent="0.2">
      <c r="A77" s="17" t="s">
        <v>111</v>
      </c>
      <c r="B77" s="11" t="s">
        <v>112</v>
      </c>
      <c r="C77" s="11"/>
      <c r="D77" s="11"/>
      <c r="E77" s="14" t="s">
        <v>113</v>
      </c>
      <c r="F77" s="14">
        <v>1050.69</v>
      </c>
      <c r="G77" s="14"/>
      <c r="H77" s="14"/>
    </row>
    <row r="78" spans="1:8" ht="51" customHeight="1" x14ac:dyDescent="0.2">
      <c r="A78" s="17" t="s">
        <v>114</v>
      </c>
      <c r="B78" s="11" t="s">
        <v>115</v>
      </c>
      <c r="C78" s="11"/>
      <c r="D78" s="11"/>
      <c r="E78" s="14" t="s">
        <v>113</v>
      </c>
      <c r="F78" s="14">
        <v>696.03</v>
      </c>
      <c r="G78" s="14"/>
      <c r="H78" s="14"/>
    </row>
    <row r="79" spans="1:8" ht="51" customHeight="1" x14ac:dyDescent="0.2">
      <c r="A79" s="17" t="s">
        <v>116</v>
      </c>
      <c r="B79" s="11" t="s">
        <v>117</v>
      </c>
      <c r="C79" s="11"/>
      <c r="D79" s="11"/>
      <c r="E79" s="14" t="s">
        <v>113</v>
      </c>
      <c r="F79" s="14">
        <f>F77-F78</f>
        <v>354.66000000000008</v>
      </c>
      <c r="G79" s="14"/>
      <c r="H79" s="14"/>
    </row>
    <row r="80" spans="1:8" ht="51" customHeight="1" x14ac:dyDescent="0.2">
      <c r="A80" s="17" t="s">
        <v>118</v>
      </c>
      <c r="B80" s="11" t="s">
        <v>119</v>
      </c>
      <c r="C80" s="11"/>
      <c r="D80" s="11"/>
      <c r="E80" s="14" t="s">
        <v>113</v>
      </c>
      <c r="F80" s="14">
        <v>3091.55</v>
      </c>
      <c r="G80" s="14"/>
      <c r="H80" s="14"/>
    </row>
    <row r="81" spans="1:8" ht="52.5" customHeight="1" x14ac:dyDescent="0.2">
      <c r="A81" s="17" t="s">
        <v>120</v>
      </c>
      <c r="B81" s="11" t="s">
        <v>115</v>
      </c>
      <c r="C81" s="11"/>
      <c r="D81" s="11"/>
      <c r="E81" s="14" t="s">
        <v>113</v>
      </c>
      <c r="F81" s="14">
        <f>F80</f>
        <v>3091.55</v>
      </c>
      <c r="G81" s="14"/>
      <c r="H81" s="14"/>
    </row>
    <row r="82" spans="1:8" ht="30" customHeight="1" x14ac:dyDescent="0.2">
      <c r="A82" s="17" t="s">
        <v>121</v>
      </c>
      <c r="B82" s="11" t="s">
        <v>122</v>
      </c>
      <c r="C82" s="11"/>
      <c r="D82" s="11"/>
      <c r="E82" s="14" t="s">
        <v>123</v>
      </c>
      <c r="F82" s="14">
        <v>332</v>
      </c>
      <c r="G82" s="14"/>
      <c r="H82" s="14"/>
    </row>
    <row r="83" spans="1:8" ht="42" customHeight="1" x14ac:dyDescent="0.2">
      <c r="A83" s="17" t="s">
        <v>124</v>
      </c>
      <c r="B83" s="11" t="s">
        <v>125</v>
      </c>
      <c r="C83" s="11"/>
      <c r="D83" s="11"/>
      <c r="E83" s="14" t="s">
        <v>123</v>
      </c>
      <c r="F83" s="14">
        <v>198.87</v>
      </c>
      <c r="G83" s="14"/>
      <c r="H83" s="14"/>
    </row>
    <row r="84" spans="1:8" ht="42" customHeight="1" x14ac:dyDescent="0.2">
      <c r="A84" s="17" t="s">
        <v>126</v>
      </c>
      <c r="B84" s="11" t="s">
        <v>127</v>
      </c>
      <c r="C84" s="11"/>
      <c r="D84" s="11"/>
      <c r="E84" s="14" t="s">
        <v>123</v>
      </c>
      <c r="F84" s="14">
        <f>F82-F83</f>
        <v>133.13</v>
      </c>
      <c r="G84" s="14"/>
      <c r="H84" s="14"/>
    </row>
    <row r="85" spans="1:8" ht="30" customHeight="1" x14ac:dyDescent="0.2">
      <c r="A85" s="17" t="s">
        <v>128</v>
      </c>
      <c r="B85" s="11" t="s">
        <v>129</v>
      </c>
      <c r="C85" s="11"/>
      <c r="D85" s="11"/>
      <c r="E85" s="14" t="s">
        <v>130</v>
      </c>
      <c r="F85" s="28">
        <f>(198.87+129.14)/F82</f>
        <v>0.98798192771084337</v>
      </c>
      <c r="G85" s="14"/>
      <c r="H85" s="14"/>
    </row>
    <row r="86" spans="1:8" ht="44.25" customHeight="1" x14ac:dyDescent="0.2">
      <c r="A86" s="17" t="s">
        <v>131</v>
      </c>
      <c r="B86" s="11" t="s">
        <v>132</v>
      </c>
      <c r="C86" s="11"/>
      <c r="D86" s="11"/>
      <c r="E86" s="14" t="s">
        <v>19</v>
      </c>
      <c r="F86" s="29">
        <f>F87+6100</f>
        <v>16600</v>
      </c>
      <c r="G86" s="14"/>
      <c r="H86" s="14"/>
    </row>
    <row r="87" spans="1:8" ht="30" customHeight="1" x14ac:dyDescent="0.2">
      <c r="A87" s="17" t="s">
        <v>133</v>
      </c>
      <c r="B87" s="11" t="s">
        <v>134</v>
      </c>
      <c r="C87" s="11"/>
      <c r="D87" s="11"/>
      <c r="E87" s="14" t="s">
        <v>19</v>
      </c>
      <c r="F87" s="29">
        <f>500+500+9500</f>
        <v>10500</v>
      </c>
      <c r="G87" s="14"/>
      <c r="H87" s="14"/>
    </row>
    <row r="88" spans="1:8" ht="65.25" customHeight="1" x14ac:dyDescent="0.2">
      <c r="A88" s="17" t="s">
        <v>135</v>
      </c>
      <c r="B88" s="11" t="s">
        <v>136</v>
      </c>
      <c r="C88" s="11"/>
      <c r="D88" s="11"/>
      <c r="E88" s="14" t="s">
        <v>130</v>
      </c>
      <c r="F88" s="28">
        <v>5.6800000000000003E-2</v>
      </c>
      <c r="G88" s="14"/>
      <c r="H88" s="14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</sheetData>
  <mergeCells count="69">
    <mergeCell ref="B86:D86"/>
    <mergeCell ref="B87:D87"/>
    <mergeCell ref="B88:D88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A6:H11"/>
    <mergeCell ref="A24:A25"/>
    <mergeCell ref="B24:D25"/>
    <mergeCell ref="E24:E25"/>
    <mergeCell ref="F24:G24"/>
    <mergeCell ref="H24:H25"/>
  </mergeCells>
  <printOptions horizontalCentered="1"/>
  <pageMargins left="0.31496062992125984" right="0.27559055118110237" top="0.27559055118110237" bottom="0.27559055118110237" header="0.35433070866141736" footer="0.55118110236220474"/>
  <pageSetup paperSize="9" scale="90" fitToHeight="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</vt:lpstr>
      <vt:lpstr>предложение!Заголовки_для_печати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Грень Анастасия Алексеевна</dc:creator>
  <cp:lastModifiedBy>Грень Анастасия Алексеевна</cp:lastModifiedBy>
  <dcterms:created xsi:type="dcterms:W3CDTF">2017-05-16T06:16:02Z</dcterms:created>
  <dcterms:modified xsi:type="dcterms:W3CDTF">2017-05-16T06:16:30Z</dcterms:modified>
</cp:coreProperties>
</file>